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mmon\Finance\Deepak 2016-2017\Departments\Dep. Association budgets\"/>
    </mc:Choice>
  </mc:AlternateContent>
  <bookViews>
    <workbookView xWindow="0" yWindow="0" windowWidth="24000" windowHeight="960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D27" i="1" l="1"/>
  <c r="D19" i="1"/>
  <c r="D14" i="1"/>
  <c r="D15" i="1"/>
  <c r="D16" i="1"/>
  <c r="D45" i="1"/>
  <c r="D46" i="1"/>
  <c r="D47" i="1"/>
  <c r="D48" i="1"/>
  <c r="D49" i="1"/>
  <c r="D50" i="1"/>
  <c r="D51" i="1"/>
  <c r="D53" i="1"/>
  <c r="D54" i="1"/>
  <c r="D55" i="1"/>
  <c r="D56" i="1"/>
  <c r="D57" i="1"/>
  <c r="D31" i="1"/>
  <c r="D32" i="1"/>
  <c r="D43" i="1"/>
  <c r="B11" i="1"/>
  <c r="D11" i="1" s="1"/>
  <c r="C23" i="1"/>
  <c r="B13" i="1"/>
  <c r="D22" i="1"/>
  <c r="D18" i="1"/>
  <c r="D20" i="1"/>
  <c r="D21" i="1"/>
  <c r="D8" i="1"/>
  <c r="D10" i="1"/>
  <c r="D12" i="1"/>
  <c r="D13" i="1"/>
  <c r="C58" i="1"/>
  <c r="C60" i="1" s="1"/>
  <c r="D40" i="1"/>
  <c r="D42" i="1"/>
  <c r="D28" i="1"/>
  <c r="B29" i="1"/>
  <c r="D29" i="1" s="1"/>
  <c r="D30" i="1"/>
  <c r="D33" i="1"/>
  <c r="D34" i="1"/>
  <c r="B35" i="1"/>
  <c r="D35" i="1" s="1"/>
  <c r="D36" i="1"/>
  <c r="D37" i="1"/>
  <c r="D38" i="1"/>
  <c r="D39" i="1"/>
  <c r="D41" i="1"/>
  <c r="B58" i="1"/>
  <c r="D58" i="1" l="1"/>
  <c r="D23" i="1"/>
  <c r="B23" i="1"/>
  <c r="B60" i="1" s="1"/>
</calcChain>
</file>

<file path=xl/sharedStrings.xml><?xml version="1.0" encoding="utf-8"?>
<sst xmlns="http://schemas.openxmlformats.org/spreadsheetml/2006/main" count="92" uniqueCount="72">
  <si>
    <t>AUSB</t>
  </si>
  <si>
    <t>Arts Undergraduate Society</t>
  </si>
  <si>
    <t>AUS Office Expenses</t>
  </si>
  <si>
    <t>Revenue</t>
  </si>
  <si>
    <t>Description</t>
  </si>
  <si>
    <t>Projected</t>
  </si>
  <si>
    <t>Actual</t>
  </si>
  <si>
    <t>Variance</t>
  </si>
  <si>
    <t>Actual Notes</t>
  </si>
  <si>
    <t>Bank account rollover</t>
  </si>
  <si>
    <t>580.85 left in bank acct, 13.45 left in cash box</t>
  </si>
  <si>
    <t>St Sulpice Welcome Back Event</t>
  </si>
  <si>
    <t>Ticket sales (100 tickets at $3 each)</t>
  </si>
  <si>
    <t>Gerts US Election Viewing Party</t>
  </si>
  <si>
    <t>250 person estimate at $3 per ticket</t>
  </si>
  <si>
    <t>NTCs</t>
  </si>
  <si>
    <t>Winter - Welcome Back Event @ BDP</t>
  </si>
  <si>
    <t>75 person estimate at $4 per ticket</t>
  </si>
  <si>
    <t>Winter - Ottawa Trip</t>
  </si>
  <si>
    <t>30 person estimate at $30 per ticket</t>
  </si>
  <si>
    <t>Winter - Interdepartmental Thomson House Mixer</t>
  </si>
  <si>
    <t>75 person estimate at $5 per ticket</t>
  </si>
  <si>
    <t>ESA and IDSSA contributions to Mixer</t>
  </si>
  <si>
    <t>$350 from each department</t>
  </si>
  <si>
    <t>Samosa Sales</t>
  </si>
  <si>
    <t>Samosa - October</t>
  </si>
  <si>
    <t>Based on last year's estimate of $350 per sale (more conservative estimate)</t>
  </si>
  <si>
    <t>Samosa - November</t>
  </si>
  <si>
    <t>Samosa - January</t>
  </si>
  <si>
    <t>Samosa - February</t>
  </si>
  <si>
    <t>Samosa - March</t>
  </si>
  <si>
    <t>Total Revenue</t>
  </si>
  <si>
    <t>Expenses</t>
  </si>
  <si>
    <t>Activities Night - Fall</t>
  </si>
  <si>
    <t>Activities Night - Winter</t>
  </si>
  <si>
    <t>Monthly Bank Fee</t>
  </si>
  <si>
    <t>Fee to maintain RBC account ($3.75 per month)</t>
  </si>
  <si>
    <t>PSSA Contribution to St Sulpice Welcome Back Event with IDSSA/ESA/HSA/SSA/DESA</t>
  </si>
  <si>
    <t>Arts OASIS Network Event Food</t>
  </si>
  <si>
    <t>Based on last year's expenses</t>
  </si>
  <si>
    <t>BdA Event Promotional Tickets</t>
  </si>
  <si>
    <t>Based on last year's cost for party supplies ($128) and security invoice ($132)</t>
  </si>
  <si>
    <t>Moyse Hall booking fee</t>
  </si>
  <si>
    <t>Based on last year's estimate</t>
  </si>
  <si>
    <t>Exec Sweaters</t>
  </si>
  <si>
    <t>7 sweaters at $40 per sweater from Quality Sport Ltd.</t>
  </si>
  <si>
    <t>PSSA Note-taker 2015-2016</t>
  </si>
  <si>
    <t>Agreed upon amount for last year's PSSA note-taker Elea Larribe (not paid in April 2016)</t>
  </si>
  <si>
    <t>November Research Brunch Food</t>
  </si>
  <si>
    <t>Go Daddy Package</t>
  </si>
  <si>
    <t>Website builder, email domain, SSL certificate</t>
  </si>
  <si>
    <t>Winter - BDP Welcome Back event drinks + booking</t>
  </si>
  <si>
    <t>Note Takers Club compensation</t>
  </si>
  <si>
    <t>Based on last year's estimate for 56 seater charter bus</t>
  </si>
  <si>
    <t>Winter - March Research Brunch</t>
  </si>
  <si>
    <t>Based on last year's estimate for food</t>
  </si>
  <si>
    <t>McGill Journal of Political Studies printing costs</t>
  </si>
  <si>
    <t>Thomson House booking</t>
  </si>
  <si>
    <t>Food</t>
  </si>
  <si>
    <t>Drinks</t>
  </si>
  <si>
    <t>Event Ticket Printing Costs</t>
  </si>
  <si>
    <t>Winter - Professor Awards and Journal Launch</t>
  </si>
  <si>
    <t>Exec Dinner</t>
  </si>
  <si>
    <t>Rollover for next year's exec</t>
  </si>
  <si>
    <t>Samosa Sale - October</t>
  </si>
  <si>
    <t>Samosa Sale - November</t>
  </si>
  <si>
    <t>Samosa Sale - January</t>
  </si>
  <si>
    <t>Samosa Sale - February</t>
  </si>
  <si>
    <t>Samosa Sale - March</t>
  </si>
  <si>
    <t>Total Expenses</t>
  </si>
  <si>
    <t>Working Surplus / Deficit</t>
  </si>
  <si>
    <t>AUS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</si>
</sst>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>
    <font>
      <sz val="11"/>
      <color theme="1"/>
      <name val="Calibri"/>
      <family val="2"/>
      <charset val="178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name val="Calibri"/>
      <family val="2"/>
    </font>
    <font>
      <b/>
      <i/>
      <sz val="20"/>
      <color indexed="8"/>
      <name val="Calibri"/>
      <family val="2"/>
    </font>
    <font>
      <sz val="11"/>
      <name val="Calibri"/>
      <family val="2"/>
      <charset val="178"/>
    </font>
    <font>
      <sz val="11"/>
      <color indexed="8"/>
      <name val="Calibri"/>
      <family val="2"/>
      <charset val="178"/>
    </font>
    <font>
      <sz val="8"/>
      <name val="Calibri"/>
      <family val="2"/>
      <charset val="178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0" fillId="3" borderId="0" xfId="0" applyFill="1"/>
    <xf numFmtId="0" fontId="0" fillId="4" borderId="1" xfId="0" applyFill="1" applyBorder="1"/>
    <xf numFmtId="0" fontId="0" fillId="5" borderId="1" xfId="0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4" fillId="3" borderId="0" xfId="0" applyFont="1" applyFill="1"/>
    <xf numFmtId="0" fontId="3" fillId="3" borderId="0" xfId="0" applyFont="1" applyFill="1"/>
    <xf numFmtId="0" fontId="0" fillId="0" borderId="1" xfId="0" applyBorder="1"/>
    <xf numFmtId="0" fontId="5" fillId="0" borderId="1" xfId="0" applyFont="1" applyBorder="1"/>
    <xf numFmtId="0" fontId="0" fillId="0" borderId="1" xfId="0" applyFill="1" applyBorder="1"/>
    <xf numFmtId="0" fontId="2" fillId="4" borderId="1" xfId="0" applyFont="1" applyFill="1" applyBorder="1"/>
    <xf numFmtId="44" fontId="8" fillId="5" borderId="1" xfId="1" applyFont="1" applyFill="1" applyBorder="1"/>
    <xf numFmtId="44" fontId="8" fillId="4" borderId="1" xfId="1" applyFont="1" applyFill="1" applyBorder="1"/>
    <xf numFmtId="17" fontId="0" fillId="3" borderId="0" xfId="0" applyNumberFormat="1" applyFill="1"/>
    <xf numFmtId="44" fontId="8" fillId="0" borderId="1" xfId="1" applyFont="1" applyBorder="1"/>
    <xf numFmtId="0" fontId="9" fillId="0" borderId="1" xfId="0" applyFont="1" applyBorder="1"/>
    <xf numFmtId="0" fontId="0" fillId="0" borderId="1" xfId="0" applyFont="1" applyBorder="1"/>
    <xf numFmtId="0" fontId="0" fillId="0" borderId="2" xfId="0" applyFill="1" applyBorder="1"/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0" fillId="0" borderId="0" xfId="0" applyFill="1" applyBorder="1"/>
    <xf numFmtId="0" fontId="0" fillId="0" borderId="2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4" workbookViewId="0">
      <selection activeCell="B17" sqref="B17"/>
    </sheetView>
  </sheetViews>
  <sheetFormatPr defaultColWidth="11.42578125" defaultRowHeight="15"/>
  <cols>
    <col min="1" max="1" width="42.5703125" customWidth="1"/>
    <col min="2" max="4" width="15.85546875" customWidth="1"/>
    <col min="5" max="5" width="65.42578125" customWidth="1"/>
  </cols>
  <sheetData>
    <row r="1" spans="1:5" ht="26.25">
      <c r="A1" s="8" t="s">
        <v>0</v>
      </c>
      <c r="B1" s="3"/>
      <c r="C1" s="3"/>
      <c r="D1" s="3"/>
      <c r="E1" s="3"/>
    </row>
    <row r="2" spans="1:5" ht="26.25">
      <c r="A2" s="9" t="s">
        <v>1</v>
      </c>
      <c r="B2" s="3"/>
      <c r="C2" s="3"/>
      <c r="D2" s="3"/>
      <c r="E2" s="3"/>
    </row>
    <row r="3" spans="1:5">
      <c r="A3" s="3" t="s">
        <v>2</v>
      </c>
      <c r="B3" s="3"/>
      <c r="C3" s="3"/>
      <c r="D3" s="3"/>
      <c r="E3" s="3"/>
    </row>
    <row r="4" spans="1:5">
      <c r="A4" s="16">
        <v>42626</v>
      </c>
      <c r="B4" s="3"/>
      <c r="C4" s="3"/>
      <c r="D4" s="3"/>
      <c r="E4" s="3"/>
    </row>
    <row r="6" spans="1:5" ht="21">
      <c r="A6" s="7" t="s">
        <v>3</v>
      </c>
    </row>
    <row r="7" spans="1: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</row>
    <row r="8" spans="1:5">
      <c r="A8" s="10" t="s">
        <v>9</v>
      </c>
      <c r="B8" s="17">
        <v>594.29999999999995</v>
      </c>
      <c r="C8" s="17">
        <v>594.29999999999995</v>
      </c>
      <c r="D8" s="17">
        <f t="shared" ref="D8:D16" si="0">C8-B8</f>
        <v>0</v>
      </c>
      <c r="E8" s="10" t="s">
        <v>10</v>
      </c>
    </row>
    <row r="9" spans="1:5">
      <c r="A9" s="10" t="s">
        <v>71</v>
      </c>
      <c r="B9" s="17">
        <v>4432.3999999999996</v>
      </c>
      <c r="C9" s="17"/>
      <c r="D9" s="17"/>
      <c r="E9" s="10"/>
    </row>
    <row r="10" spans="1:5">
      <c r="A10" s="10" t="s">
        <v>11</v>
      </c>
      <c r="B10" s="17">
        <v>200.6</v>
      </c>
      <c r="C10" s="17">
        <v>0</v>
      </c>
      <c r="D10" s="17">
        <f t="shared" si="0"/>
        <v>-200.6</v>
      </c>
      <c r="E10" s="10" t="s">
        <v>12</v>
      </c>
    </row>
    <row r="11" spans="1:5">
      <c r="A11" s="10" t="s">
        <v>13</v>
      </c>
      <c r="B11" s="17">
        <f>250*3</f>
        <v>750</v>
      </c>
      <c r="C11" s="17">
        <v>0</v>
      </c>
      <c r="D11" s="17">
        <f t="shared" si="0"/>
        <v>-750</v>
      </c>
      <c r="E11" s="10" t="s">
        <v>14</v>
      </c>
    </row>
    <row r="12" spans="1:5">
      <c r="A12" s="10" t="s">
        <v>15</v>
      </c>
      <c r="B12" s="17">
        <v>650</v>
      </c>
      <c r="C12" s="17">
        <v>0</v>
      </c>
      <c r="D12" s="17">
        <f t="shared" si="0"/>
        <v>-650</v>
      </c>
      <c r="E12" s="10"/>
    </row>
    <row r="13" spans="1:5">
      <c r="A13" s="12" t="s">
        <v>16</v>
      </c>
      <c r="B13" s="22">
        <f>75*4</f>
        <v>300</v>
      </c>
      <c r="C13" s="22">
        <v>0</v>
      </c>
      <c r="D13" s="22">
        <f t="shared" si="0"/>
        <v>-300</v>
      </c>
      <c r="E13" s="12" t="s">
        <v>17</v>
      </c>
    </row>
    <row r="14" spans="1:5">
      <c r="A14" s="12" t="s">
        <v>18</v>
      </c>
      <c r="B14" s="22">
        <v>900</v>
      </c>
      <c r="C14" s="22">
        <v>0</v>
      </c>
      <c r="D14" s="22">
        <f t="shared" si="0"/>
        <v>-900</v>
      </c>
      <c r="E14" s="12" t="s">
        <v>19</v>
      </c>
    </row>
    <row r="15" spans="1:5">
      <c r="A15" s="12" t="s">
        <v>20</v>
      </c>
      <c r="B15" s="22">
        <v>375</v>
      </c>
      <c r="C15" s="22">
        <v>0</v>
      </c>
      <c r="D15" s="22">
        <f t="shared" si="0"/>
        <v>-375</v>
      </c>
      <c r="E15" s="12" t="s">
        <v>21</v>
      </c>
    </row>
    <row r="16" spans="1:5">
      <c r="A16" s="12" t="s">
        <v>22</v>
      </c>
      <c r="B16" s="22">
        <v>700</v>
      </c>
      <c r="C16" s="22">
        <v>0</v>
      </c>
      <c r="D16" s="22">
        <f t="shared" si="0"/>
        <v>-700</v>
      </c>
      <c r="E16" s="12" t="s">
        <v>23</v>
      </c>
    </row>
    <row r="17" spans="1:5">
      <c r="A17" s="18" t="s">
        <v>24</v>
      </c>
      <c r="B17" s="17"/>
      <c r="C17" s="17"/>
      <c r="D17" s="17"/>
      <c r="E17" s="10"/>
    </row>
    <row r="18" spans="1:5">
      <c r="A18" s="19" t="s">
        <v>25</v>
      </c>
      <c r="B18" s="17">
        <v>300</v>
      </c>
      <c r="C18" s="17">
        <v>0</v>
      </c>
      <c r="D18" s="17">
        <f>C18-B18</f>
        <v>-300</v>
      </c>
      <c r="E18" s="10" t="s">
        <v>26</v>
      </c>
    </row>
    <row r="19" spans="1:5">
      <c r="A19" s="25" t="s">
        <v>27</v>
      </c>
      <c r="B19" s="21">
        <v>300</v>
      </c>
      <c r="C19" s="21">
        <v>0</v>
      </c>
      <c r="D19" s="17">
        <f>C19-B19</f>
        <v>-300</v>
      </c>
      <c r="E19" t="s">
        <v>26</v>
      </c>
    </row>
    <row r="20" spans="1:5">
      <c r="A20" s="10" t="s">
        <v>28</v>
      </c>
      <c r="B20" s="17">
        <v>300</v>
      </c>
      <c r="C20" s="17">
        <v>0</v>
      </c>
      <c r="D20" s="17">
        <f>C20-B20</f>
        <v>-300</v>
      </c>
      <c r="E20" s="10" t="s">
        <v>26</v>
      </c>
    </row>
    <row r="21" spans="1:5">
      <c r="A21" s="10" t="s">
        <v>29</v>
      </c>
      <c r="B21" s="17">
        <v>300</v>
      </c>
      <c r="C21" s="17">
        <v>0</v>
      </c>
      <c r="D21" s="17">
        <f>C21-B21</f>
        <v>-300</v>
      </c>
      <c r="E21" s="10" t="s">
        <v>26</v>
      </c>
    </row>
    <row r="22" spans="1:5">
      <c r="A22" s="20" t="s">
        <v>30</v>
      </c>
      <c r="B22" s="21">
        <v>300</v>
      </c>
      <c r="C22" s="21">
        <v>0</v>
      </c>
      <c r="D22" s="21">
        <f>C22-B22</f>
        <v>-300</v>
      </c>
      <c r="E22" s="24" t="s">
        <v>26</v>
      </c>
    </row>
    <row r="23" spans="1:5">
      <c r="A23" s="5" t="s">
        <v>31</v>
      </c>
      <c r="B23" s="14">
        <f>SUM(B8:B22)</f>
        <v>10402.299999999999</v>
      </c>
      <c r="C23" s="14">
        <f>SUM(C8:C22)</f>
        <v>594.29999999999995</v>
      </c>
      <c r="D23" s="14">
        <f>SUM(D8:D22)</f>
        <v>-5375.6</v>
      </c>
      <c r="E23" s="5"/>
    </row>
    <row r="24" spans="1:5">
      <c r="A24" s="11"/>
      <c r="B24" s="11"/>
      <c r="C24" s="11"/>
      <c r="D24" s="11"/>
      <c r="E24" s="11"/>
    </row>
    <row r="25" spans="1:5" ht="21">
      <c r="A25" s="2" t="s">
        <v>32</v>
      </c>
      <c r="B25" s="12"/>
      <c r="C25" s="12"/>
      <c r="D25" s="12"/>
      <c r="E25" s="12"/>
    </row>
    <row r="26" spans="1:5">
      <c r="A26" s="1" t="s">
        <v>4</v>
      </c>
      <c r="B26" s="1" t="s">
        <v>5</v>
      </c>
      <c r="C26" s="1" t="s">
        <v>6</v>
      </c>
      <c r="D26" s="1" t="s">
        <v>7</v>
      </c>
      <c r="E26" s="1" t="s">
        <v>8</v>
      </c>
    </row>
    <row r="27" spans="1:5">
      <c r="A27" s="10" t="s">
        <v>33</v>
      </c>
      <c r="B27" s="17">
        <v>25</v>
      </c>
      <c r="C27" s="17">
        <v>0</v>
      </c>
      <c r="D27" s="17">
        <f t="shared" ref="D27:D32" si="1">C27-B27</f>
        <v>-25</v>
      </c>
      <c r="E27" s="10"/>
    </row>
    <row r="28" spans="1:5">
      <c r="A28" s="10" t="s">
        <v>34</v>
      </c>
      <c r="B28" s="17">
        <v>25</v>
      </c>
      <c r="C28" s="17">
        <v>0</v>
      </c>
      <c r="D28" s="17">
        <f t="shared" si="1"/>
        <v>-25</v>
      </c>
      <c r="E28" s="10"/>
    </row>
    <row r="29" spans="1:5">
      <c r="A29" s="10" t="s">
        <v>35</v>
      </c>
      <c r="B29" s="17">
        <f>3.75*12</f>
        <v>45</v>
      </c>
      <c r="C29" s="17">
        <v>0</v>
      </c>
      <c r="D29" s="17">
        <f t="shared" si="1"/>
        <v>-45</v>
      </c>
      <c r="E29" s="10" t="s">
        <v>36</v>
      </c>
    </row>
    <row r="30" spans="1:5">
      <c r="A30" s="10" t="s">
        <v>37</v>
      </c>
      <c r="B30" s="17">
        <v>100</v>
      </c>
      <c r="C30" s="17">
        <v>0</v>
      </c>
      <c r="D30" s="17">
        <f t="shared" si="1"/>
        <v>-100</v>
      </c>
      <c r="E30" s="10"/>
    </row>
    <row r="31" spans="1:5">
      <c r="A31" s="12" t="s">
        <v>38</v>
      </c>
      <c r="B31" s="22">
        <v>100</v>
      </c>
      <c r="C31" s="22">
        <v>0</v>
      </c>
      <c r="D31" s="17">
        <f t="shared" si="1"/>
        <v>-100</v>
      </c>
      <c r="E31" s="10" t="s">
        <v>39</v>
      </c>
    </row>
    <row r="32" spans="1:5">
      <c r="A32" s="12" t="s">
        <v>40</v>
      </c>
      <c r="B32" s="22">
        <v>50</v>
      </c>
      <c r="C32" s="22">
        <v>0</v>
      </c>
      <c r="D32" s="17">
        <f t="shared" si="1"/>
        <v>-50</v>
      </c>
      <c r="E32" s="10"/>
    </row>
    <row r="33" spans="1:5">
      <c r="A33" s="10" t="s">
        <v>13</v>
      </c>
      <c r="B33" s="17">
        <v>260</v>
      </c>
      <c r="C33" s="17">
        <v>0</v>
      </c>
      <c r="D33" s="17">
        <f t="shared" ref="D33:D43" si="2">C33-B33</f>
        <v>-260</v>
      </c>
      <c r="E33" s="10" t="s">
        <v>41</v>
      </c>
    </row>
    <row r="34" spans="1:5">
      <c r="A34" s="20" t="s">
        <v>42</v>
      </c>
      <c r="B34" s="21">
        <v>800</v>
      </c>
      <c r="C34" s="21">
        <v>0</v>
      </c>
      <c r="D34" s="21">
        <f t="shared" si="2"/>
        <v>-800</v>
      </c>
      <c r="E34" t="s">
        <v>43</v>
      </c>
    </row>
    <row r="35" spans="1:5">
      <c r="A35" s="10" t="s">
        <v>44</v>
      </c>
      <c r="B35" s="17">
        <f>7*40</f>
        <v>280</v>
      </c>
      <c r="C35" s="17">
        <v>0</v>
      </c>
      <c r="D35" s="17">
        <f t="shared" si="2"/>
        <v>-280</v>
      </c>
      <c r="E35" s="10" t="s">
        <v>45</v>
      </c>
    </row>
    <row r="36" spans="1:5">
      <c r="A36" s="10" t="s">
        <v>46</v>
      </c>
      <c r="B36" s="17">
        <v>200</v>
      </c>
      <c r="C36" s="17">
        <v>200</v>
      </c>
      <c r="D36" s="17">
        <f t="shared" si="2"/>
        <v>0</v>
      </c>
      <c r="E36" s="10" t="s">
        <v>47</v>
      </c>
    </row>
    <row r="37" spans="1:5">
      <c r="A37" s="12" t="s">
        <v>48</v>
      </c>
      <c r="B37" s="22">
        <v>130</v>
      </c>
      <c r="C37" s="22">
        <v>0</v>
      </c>
      <c r="D37" s="22">
        <f t="shared" si="2"/>
        <v>-130</v>
      </c>
      <c r="E37" s="12" t="s">
        <v>43</v>
      </c>
    </row>
    <row r="38" spans="1:5">
      <c r="A38" s="12" t="s">
        <v>49</v>
      </c>
      <c r="B38" s="22">
        <v>400</v>
      </c>
      <c r="C38" s="22">
        <v>0</v>
      </c>
      <c r="D38" s="22">
        <f t="shared" si="2"/>
        <v>-400</v>
      </c>
      <c r="E38" s="12" t="s">
        <v>50</v>
      </c>
    </row>
    <row r="39" spans="1:5">
      <c r="A39" s="12" t="s">
        <v>51</v>
      </c>
      <c r="B39" s="22">
        <v>350</v>
      </c>
      <c r="C39" s="22">
        <v>0</v>
      </c>
      <c r="D39" s="22">
        <f t="shared" si="2"/>
        <v>-350</v>
      </c>
      <c r="E39" s="12" t="s">
        <v>43</v>
      </c>
    </row>
    <row r="40" spans="1:5">
      <c r="A40" s="12" t="s">
        <v>52</v>
      </c>
      <c r="B40" s="22">
        <v>600</v>
      </c>
      <c r="C40" s="22">
        <v>0</v>
      </c>
      <c r="D40" s="22">
        <f t="shared" si="2"/>
        <v>-600</v>
      </c>
      <c r="E40" s="12" t="s">
        <v>43</v>
      </c>
    </row>
    <row r="41" spans="1:5">
      <c r="A41" s="12" t="s">
        <v>18</v>
      </c>
      <c r="B41" s="22">
        <v>850</v>
      </c>
      <c r="C41" s="22">
        <v>0</v>
      </c>
      <c r="D41" s="22">
        <f t="shared" si="2"/>
        <v>-850</v>
      </c>
      <c r="E41" s="10" t="s">
        <v>53</v>
      </c>
    </row>
    <row r="42" spans="1:5">
      <c r="A42" s="12" t="s">
        <v>54</v>
      </c>
      <c r="B42" s="22">
        <v>130</v>
      </c>
      <c r="C42" s="22">
        <v>0</v>
      </c>
      <c r="D42" s="22">
        <f t="shared" si="2"/>
        <v>-130</v>
      </c>
      <c r="E42" s="10" t="s">
        <v>55</v>
      </c>
    </row>
    <row r="43" spans="1:5">
      <c r="A43" s="12" t="s">
        <v>56</v>
      </c>
      <c r="B43" s="22">
        <v>1500</v>
      </c>
      <c r="C43" s="22">
        <v>0</v>
      </c>
      <c r="D43" s="22">
        <f t="shared" si="2"/>
        <v>-1500</v>
      </c>
      <c r="E43" s="10"/>
    </row>
    <row r="44" spans="1:5">
      <c r="A44" s="23" t="s">
        <v>20</v>
      </c>
      <c r="B44" s="10"/>
      <c r="C44" s="10"/>
      <c r="D44" s="22"/>
      <c r="E44" s="10"/>
    </row>
    <row r="45" spans="1:5">
      <c r="A45" s="12" t="s">
        <v>57</v>
      </c>
      <c r="B45" s="22">
        <v>450</v>
      </c>
      <c r="C45" s="22">
        <v>0</v>
      </c>
      <c r="D45" s="22">
        <f t="shared" ref="D45:D57" si="3">C45-B45</f>
        <v>-450</v>
      </c>
      <c r="E45" s="10" t="s">
        <v>43</v>
      </c>
    </row>
    <row r="46" spans="1:5">
      <c r="A46" s="12" t="s">
        <v>58</v>
      </c>
      <c r="B46" s="22">
        <v>300</v>
      </c>
      <c r="C46" s="22">
        <v>0</v>
      </c>
      <c r="D46" s="22">
        <f t="shared" si="3"/>
        <v>-300</v>
      </c>
      <c r="E46" s="10"/>
    </row>
    <row r="47" spans="1:5">
      <c r="A47" s="12" t="s">
        <v>59</v>
      </c>
      <c r="B47" s="22">
        <v>300</v>
      </c>
      <c r="C47" s="22">
        <v>0</v>
      </c>
      <c r="D47" s="22">
        <f t="shared" si="3"/>
        <v>-300</v>
      </c>
      <c r="E47" s="10"/>
    </row>
    <row r="48" spans="1:5">
      <c r="A48" s="12" t="s">
        <v>60</v>
      </c>
      <c r="B48" s="22">
        <v>30</v>
      </c>
      <c r="C48" s="22">
        <v>0</v>
      </c>
      <c r="D48" s="22">
        <f t="shared" si="3"/>
        <v>-30</v>
      </c>
      <c r="E48" s="10"/>
    </row>
    <row r="49" spans="1:5">
      <c r="A49" s="12" t="s">
        <v>61</v>
      </c>
      <c r="B49" s="22">
        <v>2600</v>
      </c>
      <c r="C49" s="22">
        <v>0</v>
      </c>
      <c r="D49" s="22">
        <f t="shared" si="3"/>
        <v>-2600</v>
      </c>
      <c r="E49" s="10" t="s">
        <v>43</v>
      </c>
    </row>
    <row r="50" spans="1:5">
      <c r="A50" s="12" t="s">
        <v>62</v>
      </c>
      <c r="B50" s="22">
        <v>200</v>
      </c>
      <c r="C50" s="22">
        <v>0</v>
      </c>
      <c r="D50" s="22">
        <f t="shared" si="3"/>
        <v>-200</v>
      </c>
      <c r="E50" s="10" t="s">
        <v>43</v>
      </c>
    </row>
    <row r="51" spans="1:5">
      <c r="A51" s="12" t="s">
        <v>63</v>
      </c>
      <c r="B51" s="22">
        <v>100</v>
      </c>
      <c r="C51" s="22">
        <v>0</v>
      </c>
      <c r="D51" s="22">
        <f t="shared" si="3"/>
        <v>-100</v>
      </c>
      <c r="E51" s="10" t="s">
        <v>43</v>
      </c>
    </row>
    <row r="52" spans="1:5">
      <c r="A52" s="18" t="s">
        <v>24</v>
      </c>
      <c r="B52" s="10"/>
      <c r="C52" s="22"/>
      <c r="D52" s="22"/>
      <c r="E52" s="10"/>
    </row>
    <row r="53" spans="1:5">
      <c r="A53" s="12" t="s">
        <v>64</v>
      </c>
      <c r="B53" s="22">
        <v>80</v>
      </c>
      <c r="C53" s="22">
        <v>0</v>
      </c>
      <c r="D53" s="22">
        <f t="shared" si="3"/>
        <v>-80</v>
      </c>
      <c r="E53" s="10"/>
    </row>
    <row r="54" spans="1:5">
      <c r="A54" s="12" t="s">
        <v>65</v>
      </c>
      <c r="B54" s="22">
        <v>80</v>
      </c>
      <c r="C54" s="22">
        <v>0</v>
      </c>
      <c r="D54" s="22">
        <f t="shared" si="3"/>
        <v>-80</v>
      </c>
      <c r="E54" s="10"/>
    </row>
    <row r="55" spans="1:5">
      <c r="A55" s="12" t="s">
        <v>66</v>
      </c>
      <c r="B55" s="22">
        <v>80</v>
      </c>
      <c r="C55" s="22">
        <v>0</v>
      </c>
      <c r="D55" s="22">
        <f t="shared" si="3"/>
        <v>-80</v>
      </c>
      <c r="E55" s="10"/>
    </row>
    <row r="56" spans="1:5">
      <c r="A56" s="12" t="s">
        <v>67</v>
      </c>
      <c r="B56" s="22">
        <v>80</v>
      </c>
      <c r="C56" s="22">
        <v>0</v>
      </c>
      <c r="D56" s="22">
        <f t="shared" si="3"/>
        <v>-80</v>
      </c>
      <c r="E56" s="10"/>
    </row>
    <row r="57" spans="1:5">
      <c r="A57" s="12" t="s">
        <v>68</v>
      </c>
      <c r="B57" s="22">
        <v>80</v>
      </c>
      <c r="C57" s="22">
        <v>0</v>
      </c>
      <c r="D57" s="22">
        <f t="shared" si="3"/>
        <v>-80</v>
      </c>
      <c r="E57" s="10"/>
    </row>
    <row r="58" spans="1:5">
      <c r="A58" s="5" t="s">
        <v>69</v>
      </c>
      <c r="B58" s="14">
        <f>SUM(B27:B43)</f>
        <v>5845</v>
      </c>
      <c r="C58" s="14">
        <f>SUM(C27:C43)</f>
        <v>200</v>
      </c>
      <c r="D58" s="14">
        <f>SUM(D27:D43)</f>
        <v>-5645</v>
      </c>
      <c r="E58" s="5"/>
    </row>
    <row r="59" spans="1:5">
      <c r="A59" s="10"/>
      <c r="B59" s="10"/>
      <c r="C59" s="10"/>
      <c r="D59" s="10"/>
      <c r="E59" s="10"/>
    </row>
    <row r="60" spans="1:5" ht="21">
      <c r="A60" s="13" t="s">
        <v>70</v>
      </c>
      <c r="B60" s="15">
        <f>B23-B58</f>
        <v>4557.2999999999993</v>
      </c>
      <c r="C60" s="15">
        <f>C23-C58</f>
        <v>394.29999999999995</v>
      </c>
      <c r="D60" s="4"/>
      <c r="E60" s="4"/>
    </row>
  </sheetData>
  <phoneticPr fontId="7" type="noConversion"/>
  <pageMargins left="0.75" right="0.75" top="1" bottom="1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sheetData/>
  <phoneticPr fontId="7" type="noConversion"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sheetData/>
  <phoneticPr fontId="7" type="noConversion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Manager/>
  <Company>Updatesofts.com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MATRIXBK</dc:creator>
  <cp:keywords/>
  <dc:description/>
  <cp:lastModifiedBy>Deepak Punjabi</cp:lastModifiedBy>
  <cp:revision/>
  <dcterms:created xsi:type="dcterms:W3CDTF">2010-09-19T01:50:30Z</dcterms:created>
  <dcterms:modified xsi:type="dcterms:W3CDTF">2016-11-09T16:11:35Z</dcterms:modified>
  <cp:category/>
  <cp:contentStatus/>
</cp:coreProperties>
</file>