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Users/deepakpunjabi/Desktop/"/>
    </mc:Choice>
  </mc:AlternateContent>
  <bookViews>
    <workbookView xWindow="0" yWindow="0" windowWidth="25600" windowHeight="16000"/>
  </bookViews>
  <sheets>
    <sheet name="AUS Budget 16-17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23" i="1"/>
  <c r="D29" i="1"/>
  <c r="D64" i="1"/>
  <c r="D57" i="1"/>
  <c r="B10" i="1"/>
  <c r="D56" i="1"/>
  <c r="D55" i="1"/>
  <c r="D58" i="1"/>
  <c r="D48" i="1"/>
  <c r="D45" i="1"/>
  <c r="D44" i="1"/>
  <c r="B12" i="1"/>
  <c r="B13" i="1"/>
  <c r="B14" i="1"/>
  <c r="B37" i="1"/>
  <c r="B42" i="1"/>
  <c r="B41" i="1"/>
  <c r="B29" i="1"/>
  <c r="B62" i="1"/>
  <c r="B64" i="1"/>
  <c r="D14" i="1"/>
  <c r="D24" i="1"/>
  <c r="D25" i="1"/>
  <c r="D20" i="1"/>
  <c r="D54" i="1"/>
  <c r="D36" i="1"/>
  <c r="D13" i="1"/>
  <c r="D12" i="1"/>
  <c r="D16" i="1"/>
  <c r="D18" i="1"/>
  <c r="D22" i="1"/>
  <c r="D26" i="1"/>
  <c r="D28" i="1"/>
  <c r="C29" i="1"/>
  <c r="C62" i="1"/>
  <c r="D34" i="1"/>
  <c r="D37" i="1"/>
  <c r="D40" i="1"/>
  <c r="D41" i="1"/>
  <c r="D42" i="1"/>
  <c r="D35" i="1"/>
  <c r="D46" i="1"/>
  <c r="D47" i="1"/>
  <c r="D49" i="1"/>
  <c r="D51" i="1"/>
  <c r="D52" i="1"/>
  <c r="D59" i="1"/>
  <c r="D53" i="1"/>
  <c r="D61" i="1"/>
  <c r="D62" i="1"/>
  <c r="D10" i="1"/>
  <c r="C64" i="1"/>
</calcChain>
</file>

<file path=xl/sharedStrings.xml><?xml version="1.0" encoding="utf-8"?>
<sst xmlns="http://schemas.openxmlformats.org/spreadsheetml/2006/main" count="68" uniqueCount="56">
  <si>
    <t>Revenue</t>
  </si>
  <si>
    <t>Description</t>
  </si>
  <si>
    <t>Projected</t>
  </si>
  <si>
    <t>Actual</t>
  </si>
  <si>
    <t>Variance</t>
  </si>
  <si>
    <t>Expenses</t>
  </si>
  <si>
    <t>Working Surplus / Deficit</t>
  </si>
  <si>
    <t>Notes</t>
  </si>
  <si>
    <t>Total</t>
  </si>
  <si>
    <t>November 2015 - Awkward Mixer</t>
  </si>
  <si>
    <t>Miscellaneous</t>
  </si>
  <si>
    <t>Year Long</t>
  </si>
  <si>
    <t>SUMS - Skating Event</t>
  </si>
  <si>
    <t>SUMS - Lounge Upgrade</t>
  </si>
  <si>
    <t>SUMS Lounge Upgrade - SUS/SSMU Funding (SUS Student Space Improvement Fund/The SSMU Space Fund)</t>
  </si>
  <si>
    <t>AUSB</t>
  </si>
  <si>
    <t>Arts Undergraduate Society</t>
  </si>
  <si>
    <t>September 2015 - Book and Locker Sales</t>
  </si>
  <si>
    <t>F2015 - SUMS Clothing</t>
  </si>
  <si>
    <t>Society of Undergraduate Mathematics Students Fall 2016 - Winter 2017</t>
  </si>
  <si>
    <t>Rollover 2015-2016</t>
  </si>
  <si>
    <t>September 2016 - Book and Locker Sales</t>
  </si>
  <si>
    <t>F2016 - AUS Equalization</t>
  </si>
  <si>
    <t>F2016 - SUS Equalization</t>
  </si>
  <si>
    <t>F2016 - SUMS Clothing</t>
  </si>
  <si>
    <t>F2016-W2017 - Delta Epsilon - AUS Funding (Journal Fund)</t>
  </si>
  <si>
    <t>F2016-W2017 - Samosa Sales</t>
  </si>
  <si>
    <t>F2016-W2017 - SUMS Tuesday Meetings</t>
  </si>
  <si>
    <t>F2016-W2017 - Delta Epsilon Journal</t>
  </si>
  <si>
    <t>F2016-W2017 - Samosas</t>
  </si>
  <si>
    <t>F2016-W2017 - Tea Days</t>
  </si>
  <si>
    <t>F2016-W2017 - Bagel Days</t>
  </si>
  <si>
    <t>F2016-W2017 - Tutoring</t>
  </si>
  <si>
    <t>Fall 2016</t>
  </si>
  <si>
    <t>F2016 - Bank Fees</t>
  </si>
  <si>
    <t>W2017 - Bank Fees</t>
  </si>
  <si>
    <t>Winter 2017</t>
  </si>
  <si>
    <t>September 2016 - Math Mixer</t>
  </si>
  <si>
    <t>Movie nights</t>
  </si>
  <si>
    <t>Buddies Program</t>
  </si>
  <si>
    <t>F2016 - SUMM 2016</t>
  </si>
  <si>
    <t>March 2017 - Awkward Semi-Formal</t>
  </si>
  <si>
    <t>March 2017 - Pi Day</t>
  </si>
  <si>
    <t>Career fair</t>
  </si>
  <si>
    <t>April 2016- Rollover</t>
  </si>
  <si>
    <t>Wine and Cheese:Wine</t>
  </si>
  <si>
    <t>Wine and Cheese:Cheese</t>
  </si>
  <si>
    <t>Wine and Cheese:Crackers</t>
  </si>
  <si>
    <t>F2016-W2017- Tutoring</t>
  </si>
  <si>
    <t>November 2016 - Awkward Mixer - SUS/AUS Funding (Special Projects Fund/The Supplementary Fund)</t>
  </si>
  <si>
    <t>W2017 - SUS Equalization</t>
  </si>
  <si>
    <t>W2017 - AUS Equalization</t>
  </si>
  <si>
    <t>March 2017 - Awkward Semi-Formal - Ticket Sales</t>
  </si>
  <si>
    <t>March 2017- Awkward Semi-Formal - SUS/AUS Funding (Special Projects Fund/The Supplementary Fund)</t>
  </si>
  <si>
    <t>F2016-W2017 - Composting</t>
  </si>
  <si>
    <t>Bank Account: $8,372.70, Cash Box: $220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</si>
</sst>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\$* #,##0.00_-;&quot;-$&quot;* #,##0.00_-;_-\$* \-??_-;_-@_-"/>
  </numFmts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9"/>
      <name val="Calibri"/>
      <family val="2"/>
    </font>
    <font>
      <sz val="12"/>
      <color indexed="16"/>
      <name val="Calibri"/>
      <family val="2"/>
    </font>
    <font>
      <b/>
      <sz val="15"/>
      <color indexed="62"/>
      <name val="Calibri"/>
      <family val="2"/>
    </font>
    <font>
      <sz val="12"/>
      <color indexed="25"/>
      <name val="Calibri"/>
      <family val="2"/>
    </font>
    <font>
      <sz val="12"/>
      <color indexed="17"/>
      <name val="Calibri"/>
      <family val="2"/>
    </font>
    <font>
      <b/>
      <sz val="12"/>
      <color indexed="63"/>
      <name val="Calibri"/>
      <family val="2"/>
    </font>
    <font>
      <b/>
      <sz val="12"/>
      <color indexed="53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12"/>
      <color indexed="23"/>
      <name val="Calibri"/>
      <family val="2"/>
    </font>
    <font>
      <b/>
      <i/>
      <sz val="16"/>
      <color indexed="8"/>
      <name val="Gill Sans MT"/>
      <family val="2"/>
    </font>
    <font>
      <b/>
      <sz val="16"/>
      <name val="Gill Sans MT"/>
      <family val="2"/>
    </font>
    <font>
      <b/>
      <sz val="14"/>
      <color indexed="8"/>
      <name val="Gill Sans MT"/>
      <family val="2"/>
    </font>
    <font>
      <b/>
      <sz val="10"/>
      <color indexed="8"/>
      <name val="Gill Sans MT"/>
      <family val="2"/>
    </font>
    <font>
      <sz val="10"/>
      <name val="Gill Sans MT"/>
      <family val="2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0"/>
      <color theme="0"/>
      <name val="Gill Sans MT"/>
      <family val="2"/>
    </font>
    <font>
      <sz val="10"/>
      <color theme="1"/>
      <name val="Gill Sans MT"/>
      <family val="2"/>
    </font>
    <font>
      <sz val="10"/>
      <color theme="0"/>
      <name val="Gill Sans MT"/>
      <family val="2"/>
    </font>
    <font>
      <b/>
      <sz val="10"/>
      <color theme="1"/>
      <name val="Gill Sans MT"/>
      <family val="2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35"/>
        <bgColor indexed="34"/>
      </patternFill>
    </fill>
    <fill>
      <patternFill patternType="solid">
        <fgColor indexed="55"/>
        <bgColor indexed="46"/>
      </patternFill>
    </fill>
    <fill>
      <patternFill patternType="solid">
        <fgColor indexed="15"/>
        <bgColor indexed="42"/>
      </patternFill>
    </fill>
    <fill>
      <patternFill patternType="solid">
        <fgColor indexed="4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4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5" fillId="2" borderId="0" applyNumberFormat="0" applyBorder="0" applyAlignment="0" applyProtection="0"/>
    <xf numFmtId="0" fontId="10" fillId="3" borderId="1" applyNumberFormat="0" applyAlignment="0" applyProtection="0"/>
    <xf numFmtId="0" fontId="4" fillId="4" borderId="0" applyNumberFormat="0" applyAlignment="0" applyProtection="0"/>
    <xf numFmtId="0" fontId="13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6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9" fillId="3" borderId="4" applyNumberFormat="0" applyAlignment="0" applyProtection="0"/>
    <xf numFmtId="0" fontId="2" fillId="0" borderId="0"/>
  </cellStyleXfs>
  <cellXfs count="80">
    <xf numFmtId="0" fontId="0" fillId="0" borderId="0" xfId="0"/>
    <xf numFmtId="0" fontId="2" fillId="0" borderId="0" xfId="13"/>
    <xf numFmtId="0" fontId="0" fillId="7" borderId="0" xfId="0" applyFill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7" fontId="19" fillId="0" borderId="0" xfId="0" applyNumberFormat="1" applyFont="1" applyFill="1"/>
    <xf numFmtId="0" fontId="0" fillId="0" borderId="0" xfId="0" applyFill="1"/>
    <xf numFmtId="0" fontId="20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14" fillId="7" borderId="0" xfId="0" applyFont="1" applyFill="1"/>
    <xf numFmtId="0" fontId="15" fillId="7" borderId="0" xfId="0" applyFont="1" applyFill="1"/>
    <xf numFmtId="0" fontId="21" fillId="7" borderId="0" xfId="0" applyFont="1" applyFill="1"/>
    <xf numFmtId="15" fontId="21" fillId="7" borderId="0" xfId="0" applyNumberFormat="1" applyFont="1" applyFill="1" applyAlignment="1">
      <alignment horizontal="left"/>
    </xf>
    <xf numFmtId="0" fontId="16" fillId="8" borderId="11" xfId="0" applyFont="1" applyFill="1" applyBorder="1" applyAlignment="1">
      <alignment horizontal="left" indent="1"/>
    </xf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17" fillId="9" borderId="11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 vertical="center"/>
    </xf>
    <xf numFmtId="0" fontId="24" fillId="0" borderId="15" xfId="0" applyFont="1" applyBorder="1"/>
    <xf numFmtId="44" fontId="24" fillId="0" borderId="16" xfId="1" applyFont="1" applyBorder="1"/>
    <xf numFmtId="0" fontId="24" fillId="0" borderId="17" xfId="0" applyFont="1" applyBorder="1"/>
    <xf numFmtId="44" fontId="25" fillId="10" borderId="13" xfId="1" applyFont="1" applyFill="1" applyBorder="1"/>
    <xf numFmtId="0" fontId="25" fillId="10" borderId="14" xfId="0" applyFont="1" applyFill="1" applyBorder="1"/>
    <xf numFmtId="0" fontId="24" fillId="0" borderId="18" xfId="0" applyFont="1" applyBorder="1"/>
    <xf numFmtId="44" fontId="24" fillId="0" borderId="19" xfId="1" applyFont="1" applyBorder="1"/>
    <xf numFmtId="0" fontId="24" fillId="0" borderId="20" xfId="0" applyFont="1" applyBorder="1"/>
    <xf numFmtId="0" fontId="24" fillId="0" borderId="21" xfId="0" applyFont="1" applyBorder="1"/>
    <xf numFmtId="44" fontId="24" fillId="0" borderId="22" xfId="1" applyFont="1" applyBorder="1"/>
    <xf numFmtId="0" fontId="24" fillId="0" borderId="23" xfId="0" applyFont="1" applyFill="1" applyBorder="1"/>
    <xf numFmtId="44" fontId="22" fillId="0" borderId="24" xfId="0" applyNumberFormat="1" applyFont="1" applyBorder="1"/>
    <xf numFmtId="0" fontId="22" fillId="0" borderId="24" xfId="0" applyFont="1" applyBorder="1"/>
    <xf numFmtId="0" fontId="24" fillId="0" borderId="25" xfId="0" applyFont="1" applyBorder="1"/>
    <xf numFmtId="44" fontId="25" fillId="10" borderId="13" xfId="1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4" fillId="0" borderId="26" xfId="0" applyFont="1" applyBorder="1"/>
    <xf numFmtId="44" fontId="24" fillId="0" borderId="27" xfId="1" applyFont="1" applyBorder="1"/>
    <xf numFmtId="0" fontId="24" fillId="0" borderId="28" xfId="0" applyFont="1" applyBorder="1"/>
    <xf numFmtId="0" fontId="24" fillId="0" borderId="29" xfId="0" applyFont="1" applyBorder="1"/>
    <xf numFmtId="44" fontId="24" fillId="0" borderId="30" xfId="1" applyFont="1" applyBorder="1"/>
    <xf numFmtId="0" fontId="24" fillId="0" borderId="31" xfId="0" applyFont="1" applyBorder="1"/>
    <xf numFmtId="0" fontId="18" fillId="0" borderId="26" xfId="0" applyFont="1" applyFill="1" applyBorder="1" applyAlignment="1"/>
    <xf numFmtId="44" fontId="18" fillId="0" borderId="27" xfId="1" applyFont="1" applyFill="1" applyBorder="1" applyAlignment="1"/>
    <xf numFmtId="44" fontId="18" fillId="0" borderId="27" xfId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1" xfId="0" applyFont="1" applyFill="1" applyBorder="1" applyAlignment="1"/>
    <xf numFmtId="44" fontId="18" fillId="0" borderId="22" xfId="1" applyFont="1" applyFill="1" applyBorder="1" applyAlignment="1"/>
    <xf numFmtId="44" fontId="18" fillId="0" borderId="22" xfId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4" fillId="0" borderId="33" xfId="0" applyFont="1" applyBorder="1"/>
    <xf numFmtId="44" fontId="24" fillId="0" borderId="34" xfId="1" applyFont="1" applyBorder="1"/>
    <xf numFmtId="0" fontId="26" fillId="8" borderId="11" xfId="0" applyFont="1" applyFill="1" applyBorder="1" applyAlignment="1">
      <alignment horizontal="center" vertical="center"/>
    </xf>
    <xf numFmtId="44" fontId="24" fillId="8" borderId="11" xfId="1" applyFont="1" applyFill="1" applyBorder="1"/>
    <xf numFmtId="0" fontId="24" fillId="8" borderId="11" xfId="0" applyFont="1" applyFill="1" applyBorder="1"/>
    <xf numFmtId="0" fontId="16" fillId="11" borderId="11" xfId="0" applyFont="1" applyFill="1" applyBorder="1" applyAlignment="1">
      <alignment horizontal="left" indent="1"/>
    </xf>
    <xf numFmtId="0" fontId="22" fillId="0" borderId="12" xfId="0" applyFont="1" applyFill="1" applyBorder="1"/>
    <xf numFmtId="0" fontId="22" fillId="0" borderId="13" xfId="0" applyFont="1" applyFill="1" applyBorder="1"/>
    <xf numFmtId="0" fontId="22" fillId="0" borderId="14" xfId="0" applyFont="1" applyFill="1" applyBorder="1"/>
    <xf numFmtId="0" fontId="17" fillId="12" borderId="11" xfId="0" applyFont="1" applyFill="1" applyBorder="1" applyAlignment="1">
      <alignment horizontal="center" vertical="center"/>
    </xf>
    <xf numFmtId="44" fontId="24" fillId="10" borderId="13" xfId="1" applyFont="1" applyFill="1" applyBorder="1"/>
    <xf numFmtId="0" fontId="24" fillId="10" borderId="14" xfId="0" applyFont="1" applyFill="1" applyBorder="1"/>
    <xf numFmtId="0" fontId="24" fillId="0" borderId="32" xfId="0" applyFont="1" applyBorder="1"/>
    <xf numFmtId="44" fontId="24" fillId="0" borderId="28" xfId="0" applyNumberFormat="1" applyFont="1" applyBorder="1"/>
    <xf numFmtId="0" fontId="24" fillId="0" borderId="18" xfId="0" applyFont="1" applyFill="1" applyBorder="1" applyAlignment="1"/>
    <xf numFmtId="44" fontId="24" fillId="0" borderId="19" xfId="1" applyFont="1" applyFill="1" applyBorder="1"/>
    <xf numFmtId="0" fontId="24" fillId="0" borderId="20" xfId="0" applyFont="1" applyFill="1" applyBorder="1"/>
    <xf numFmtId="0" fontId="24" fillId="0" borderId="29" xfId="0" applyFont="1" applyFill="1" applyBorder="1" applyAlignment="1"/>
    <xf numFmtId="44" fontId="24" fillId="0" borderId="30" xfId="1" applyFont="1" applyFill="1" applyBorder="1"/>
    <xf numFmtId="0" fontId="24" fillId="0" borderId="31" xfId="0" applyFont="1" applyFill="1" applyBorder="1"/>
    <xf numFmtId="0" fontId="26" fillId="11" borderId="11" xfId="0" applyFont="1" applyFill="1" applyBorder="1" applyAlignment="1">
      <alignment horizontal="center" vertical="center"/>
    </xf>
    <xf numFmtId="44" fontId="24" fillId="11" borderId="11" xfId="1" applyFont="1" applyFill="1" applyBorder="1"/>
    <xf numFmtId="0" fontId="24" fillId="11" borderId="11" xfId="0" applyFont="1" applyFill="1" applyBorder="1"/>
    <xf numFmtId="0" fontId="16" fillId="13" borderId="11" xfId="0" applyFont="1" applyFill="1" applyBorder="1" applyAlignment="1">
      <alignment horizontal="center" vertical="center"/>
    </xf>
    <xf numFmtId="44" fontId="22" fillId="13" borderId="11" xfId="1" applyFont="1" applyFill="1" applyBorder="1"/>
    <xf numFmtId="0" fontId="22" fillId="13" borderId="11" xfId="0" applyFont="1" applyFill="1" applyBorder="1"/>
    <xf numFmtId="0" fontId="22" fillId="0" borderId="0" xfId="0" applyFont="1"/>
  </cellXfs>
  <cellStyles count="14">
    <cellStyle name="Currency" xfId="1" builtinId="4"/>
    <cellStyle name="Currency 2" xfId="2"/>
    <cellStyle name="Excel Built-in Bad" xfId="3"/>
    <cellStyle name="Excel Built-in Calculation" xfId="4"/>
    <cellStyle name="Excel Built-in Check Cell" xfId="5"/>
    <cellStyle name="Excel Built-in Explanatory Text" xfId="6"/>
    <cellStyle name="Excel Built-in Good" xfId="7"/>
    <cellStyle name="Excel Built-in Heading 1" xfId="8"/>
    <cellStyle name="Excel Built-in Heading 2" xfId="9"/>
    <cellStyle name="Excel Built-in Heading 4" xfId="10"/>
    <cellStyle name="Excel Built-in Neutral" xfId="11"/>
    <cellStyle name="Excel Built-in Output" xfId="12"/>
    <cellStyle name="Normal" xfId="0" builtinId="0"/>
    <cellStyle name="Normal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4"/>
  <sheetViews>
    <sheetView tabSelected="1" workbookViewId="0">
      <pane xSplit="1" topLeftCell="B1" activePane="topRight" state="frozen"/>
      <selection pane="topRight" activeCell="B23" sqref="B23"/>
    </sheetView>
  </sheetViews>
  <sheetFormatPr baseColWidth="10" defaultColWidth="11.5" defaultRowHeight="15" x14ac:dyDescent="0.2"/>
  <cols>
    <col min="1" max="1" width="87" bestFit="1" customWidth="1"/>
    <col min="2" max="4" width="15.5" customWidth="1"/>
    <col min="5" max="5" width="65.5" customWidth="1"/>
  </cols>
  <sheetData>
    <row r="1" spans="1:6" ht="21" x14ac:dyDescent="0.25">
      <c r="A1" s="11" t="s">
        <v>15</v>
      </c>
      <c r="B1" s="2"/>
      <c r="C1" s="2"/>
      <c r="D1" s="2"/>
      <c r="E1" s="2"/>
    </row>
    <row r="2" spans="1:6" ht="21" x14ac:dyDescent="0.25">
      <c r="A2" s="12" t="s">
        <v>16</v>
      </c>
      <c r="B2" s="2"/>
      <c r="C2" s="2"/>
      <c r="D2" s="2"/>
      <c r="E2" s="2"/>
    </row>
    <row r="3" spans="1:6" ht="16" x14ac:dyDescent="0.2">
      <c r="A3" s="13" t="s">
        <v>19</v>
      </c>
      <c r="B3" s="2"/>
      <c r="C3" s="2"/>
      <c r="D3" s="2"/>
      <c r="E3" s="2"/>
    </row>
    <row r="4" spans="1:6" ht="16" x14ac:dyDescent="0.2">
      <c r="A4" s="14">
        <v>42685</v>
      </c>
      <c r="B4" s="2"/>
      <c r="C4" s="2"/>
      <c r="D4" s="2"/>
      <c r="E4" s="2"/>
    </row>
    <row r="5" spans="1:6" ht="15" customHeight="1" x14ac:dyDescent="0.2">
      <c r="A5" s="6"/>
      <c r="B5" s="7"/>
      <c r="C5" s="7"/>
      <c r="D5" s="7"/>
      <c r="E5" s="7"/>
    </row>
    <row r="6" spans="1:6" ht="15" customHeight="1" x14ac:dyDescent="0.2"/>
    <row r="7" spans="1:6" ht="18" customHeight="1" x14ac:dyDescent="0.2">
      <c r="A7" s="15" t="s">
        <v>0</v>
      </c>
      <c r="B7" s="16"/>
      <c r="C7" s="17"/>
      <c r="D7" s="17"/>
      <c r="E7" s="18"/>
    </row>
    <row r="8" spans="1:6" ht="16" customHeight="1" x14ac:dyDescent="0.2">
      <c r="A8" s="19" t="s">
        <v>1</v>
      </c>
      <c r="B8" s="19" t="s">
        <v>2</v>
      </c>
      <c r="C8" s="19" t="s">
        <v>3</v>
      </c>
      <c r="D8" s="19" t="s">
        <v>4</v>
      </c>
      <c r="E8" s="19" t="s">
        <v>7</v>
      </c>
      <c r="F8" s="1"/>
    </row>
    <row r="9" spans="1:6" ht="12" customHeight="1" x14ac:dyDescent="0.2">
      <c r="A9" s="20" t="s">
        <v>20</v>
      </c>
      <c r="B9" s="21"/>
      <c r="C9" s="21"/>
      <c r="D9" s="21"/>
      <c r="E9" s="22"/>
      <c r="F9" s="1"/>
    </row>
    <row r="10" spans="1:6" x14ac:dyDescent="0.2">
      <c r="A10" s="23" t="s">
        <v>44</v>
      </c>
      <c r="B10" s="24">
        <f>8372.7+220</f>
        <v>8592.7000000000007</v>
      </c>
      <c r="C10" s="24"/>
      <c r="D10" s="24">
        <f>B10-C10</f>
        <v>8592.7000000000007</v>
      </c>
      <c r="E10" s="25" t="s">
        <v>55</v>
      </c>
      <c r="F10" s="1"/>
    </row>
    <row r="11" spans="1:6" ht="12" customHeight="1" x14ac:dyDescent="0.2">
      <c r="A11" s="20" t="s">
        <v>11</v>
      </c>
      <c r="B11" s="26"/>
      <c r="C11" s="26"/>
      <c r="D11" s="26"/>
      <c r="E11" s="27"/>
    </row>
    <row r="12" spans="1:6" x14ac:dyDescent="0.2">
      <c r="A12" s="28" t="s">
        <v>25</v>
      </c>
      <c r="B12" s="29">
        <f>300</f>
        <v>300</v>
      </c>
      <c r="C12" s="29"/>
      <c r="D12" s="29">
        <f>B12-C12</f>
        <v>300</v>
      </c>
      <c r="E12" s="30"/>
    </row>
    <row r="13" spans="1:6" x14ac:dyDescent="0.2">
      <c r="A13" s="31" t="s">
        <v>26</v>
      </c>
      <c r="B13" s="32">
        <f>500</f>
        <v>500</v>
      </c>
      <c r="C13" s="32"/>
      <c r="D13" s="32">
        <f>B13-C13</f>
        <v>500</v>
      </c>
      <c r="E13" s="25"/>
    </row>
    <row r="14" spans="1:6" x14ac:dyDescent="0.2">
      <c r="A14" s="33" t="s">
        <v>48</v>
      </c>
      <c r="B14" s="34">
        <f>420</f>
        <v>420</v>
      </c>
      <c r="C14" s="35"/>
      <c r="D14" s="32">
        <f>B14-C14</f>
        <v>420</v>
      </c>
      <c r="E14" s="36"/>
    </row>
    <row r="15" spans="1:6" ht="12" customHeight="1" x14ac:dyDescent="0.2">
      <c r="A15" s="20" t="s">
        <v>33</v>
      </c>
      <c r="B15" s="37"/>
      <c r="C15" s="37"/>
      <c r="D15" s="37"/>
      <c r="E15" s="38"/>
    </row>
    <row r="16" spans="1:6" x14ac:dyDescent="0.2">
      <c r="A16" s="39" t="s">
        <v>23</v>
      </c>
      <c r="B16" s="40">
        <v>825</v>
      </c>
      <c r="C16" s="40"/>
      <c r="D16" s="40">
        <f>B16-C16</f>
        <v>825</v>
      </c>
      <c r="E16" s="41"/>
    </row>
    <row r="17" spans="1:5" x14ac:dyDescent="0.2">
      <c r="A17" s="39" t="s">
        <v>22</v>
      </c>
      <c r="B17" s="40">
        <v>332.55</v>
      </c>
      <c r="C17" s="40"/>
      <c r="D17" s="40">
        <f>B17-C17</f>
        <v>332.55</v>
      </c>
      <c r="E17" s="41"/>
    </row>
    <row r="18" spans="1:5" x14ac:dyDescent="0.2">
      <c r="A18" s="42" t="s">
        <v>21</v>
      </c>
      <c r="B18" s="43">
        <v>2165</v>
      </c>
      <c r="C18" s="43"/>
      <c r="D18" s="43">
        <f>B18-C18</f>
        <v>2165</v>
      </c>
      <c r="E18" s="44"/>
    </row>
    <row r="19" spans="1:5" x14ac:dyDescent="0.2">
      <c r="A19" s="42" t="s">
        <v>24</v>
      </c>
      <c r="B19" s="43">
        <v>1550</v>
      </c>
      <c r="C19" s="43"/>
      <c r="D19" s="43">
        <v>1550</v>
      </c>
      <c r="E19" s="44"/>
    </row>
    <row r="20" spans="1:5" x14ac:dyDescent="0.2">
      <c r="A20" s="39" t="s">
        <v>49</v>
      </c>
      <c r="B20" s="40">
        <v>700</v>
      </c>
      <c r="C20" s="40"/>
      <c r="D20" s="43">
        <f>B20-C20</f>
        <v>700</v>
      </c>
      <c r="E20" s="41"/>
    </row>
    <row r="21" spans="1:5" ht="12" customHeight="1" x14ac:dyDescent="0.2">
      <c r="A21" s="20" t="s">
        <v>36</v>
      </c>
      <c r="B21" s="37"/>
      <c r="C21" s="37"/>
      <c r="D21" s="37"/>
      <c r="E21" s="38"/>
    </row>
    <row r="22" spans="1:5" x14ac:dyDescent="0.2">
      <c r="A22" s="28" t="s">
        <v>50</v>
      </c>
      <c r="B22" s="29">
        <v>825</v>
      </c>
      <c r="C22" s="29"/>
      <c r="D22" s="29">
        <f>B22-C22</f>
        <v>825</v>
      </c>
      <c r="E22" s="30"/>
    </row>
    <row r="23" spans="1:5" x14ac:dyDescent="0.2">
      <c r="A23" s="39" t="s">
        <v>51</v>
      </c>
      <c r="B23" s="40">
        <v>332.55</v>
      </c>
      <c r="C23" s="40"/>
      <c r="D23" s="40">
        <f>B23-C23</f>
        <v>332.55</v>
      </c>
      <c r="E23" s="41"/>
    </row>
    <row r="24" spans="1:5" s="7" customFormat="1" ht="14" customHeight="1" x14ac:dyDescent="0.2">
      <c r="A24" s="45" t="s">
        <v>52</v>
      </c>
      <c r="B24" s="46">
        <v>1500</v>
      </c>
      <c r="C24" s="47"/>
      <c r="D24" s="40">
        <f>B24-C24</f>
        <v>1500</v>
      </c>
      <c r="E24" s="48"/>
    </row>
    <row r="25" spans="1:5" s="7" customFormat="1" ht="14" customHeight="1" x14ac:dyDescent="0.2">
      <c r="A25" s="49" t="s">
        <v>53</v>
      </c>
      <c r="B25" s="50">
        <v>2000</v>
      </c>
      <c r="C25" s="51"/>
      <c r="D25" s="40">
        <f>B25-C25</f>
        <v>2000</v>
      </c>
      <c r="E25" s="52"/>
    </row>
    <row r="26" spans="1:5" x14ac:dyDescent="0.2">
      <c r="A26" s="53" t="s">
        <v>14</v>
      </c>
      <c r="B26" s="54">
        <v>1000</v>
      </c>
      <c r="C26" s="54"/>
      <c r="D26" s="54">
        <f>B26-C26</f>
        <v>1000</v>
      </c>
      <c r="E26" s="36"/>
    </row>
    <row r="27" spans="1:5" ht="12" customHeight="1" x14ac:dyDescent="0.2">
      <c r="A27" s="20" t="s">
        <v>10</v>
      </c>
      <c r="B27" s="37"/>
      <c r="C27" s="37"/>
      <c r="D27" s="37"/>
      <c r="E27" s="38"/>
    </row>
    <row r="28" spans="1:5" x14ac:dyDescent="0.2">
      <c r="A28" s="23" t="s">
        <v>10</v>
      </c>
      <c r="B28" s="24">
        <v>100</v>
      </c>
      <c r="C28" s="24"/>
      <c r="D28" s="43">
        <f>B28-C28</f>
        <v>100</v>
      </c>
      <c r="E28" s="25"/>
    </row>
    <row r="29" spans="1:5" x14ac:dyDescent="0.2">
      <c r="A29" s="55" t="s">
        <v>8</v>
      </c>
      <c r="B29" s="56">
        <f>SUM(B11:B28)</f>
        <v>12550.1</v>
      </c>
      <c r="C29" s="56">
        <f>SUM(C11:C28)</f>
        <v>0</v>
      </c>
      <c r="D29" s="56">
        <f>SUM(D11:D28)</f>
        <v>12550.1</v>
      </c>
      <c r="E29" s="57"/>
    </row>
    <row r="30" spans="1:5" x14ac:dyDescent="0.2">
      <c r="A30" s="3"/>
      <c r="B30" s="4"/>
      <c r="C30" s="4"/>
      <c r="D30" s="4"/>
      <c r="E30" s="5"/>
    </row>
    <row r="31" spans="1:5" ht="18" customHeight="1" x14ac:dyDescent="0.2">
      <c r="A31" s="58" t="s">
        <v>5</v>
      </c>
      <c r="B31" s="59"/>
      <c r="C31" s="60"/>
      <c r="D31" s="60"/>
      <c r="E31" s="61"/>
    </row>
    <row r="32" spans="1:5" ht="16" customHeight="1" x14ac:dyDescent="0.2">
      <c r="A32" s="62" t="s">
        <v>1</v>
      </c>
      <c r="B32" s="62" t="s">
        <v>2</v>
      </c>
      <c r="C32" s="62" t="s">
        <v>3</v>
      </c>
      <c r="D32" s="62" t="s">
        <v>4</v>
      </c>
      <c r="E32" s="62" t="s">
        <v>7</v>
      </c>
    </row>
    <row r="33" spans="1:5" ht="12" customHeight="1" x14ac:dyDescent="0.2">
      <c r="A33" s="20" t="s">
        <v>11</v>
      </c>
      <c r="B33" s="63"/>
      <c r="C33" s="63"/>
      <c r="D33" s="63"/>
      <c r="E33" s="64"/>
    </row>
    <row r="34" spans="1:5" x14ac:dyDescent="0.2">
      <c r="A34" s="42" t="s">
        <v>27</v>
      </c>
      <c r="B34" s="43">
        <v>105</v>
      </c>
      <c r="C34" s="43">
        <v>98.76</v>
      </c>
      <c r="D34" s="43">
        <f t="shared" ref="D34:D42" si="0">B34-C34</f>
        <v>6.2399999999999949</v>
      </c>
      <c r="E34" s="44"/>
    </row>
    <row r="35" spans="1:5" x14ac:dyDescent="0.2">
      <c r="A35" s="31" t="s">
        <v>28</v>
      </c>
      <c r="B35" s="32">
        <v>300</v>
      </c>
      <c r="C35" s="32"/>
      <c r="D35" s="32">
        <f t="shared" si="0"/>
        <v>300</v>
      </c>
      <c r="E35" s="65"/>
    </row>
    <row r="36" spans="1:5" x14ac:dyDescent="0.2">
      <c r="A36" s="39" t="s">
        <v>29</v>
      </c>
      <c r="B36" s="32">
        <v>400</v>
      </c>
      <c r="C36" s="32"/>
      <c r="D36" s="40">
        <f t="shared" si="0"/>
        <v>400</v>
      </c>
      <c r="E36" s="65"/>
    </row>
    <row r="37" spans="1:5" x14ac:dyDescent="0.2">
      <c r="A37" s="39" t="s">
        <v>30</v>
      </c>
      <c r="B37" s="40">
        <f>80*1.13</f>
        <v>90.399999999999991</v>
      </c>
      <c r="C37" s="40"/>
      <c r="D37" s="40">
        <f t="shared" si="0"/>
        <v>90.399999999999991</v>
      </c>
      <c r="E37" s="41"/>
    </row>
    <row r="38" spans="1:5" x14ac:dyDescent="0.2">
      <c r="A38" s="39" t="s">
        <v>39</v>
      </c>
      <c r="B38" s="40">
        <v>50</v>
      </c>
      <c r="C38" s="40"/>
      <c r="D38" s="40">
        <v>50</v>
      </c>
      <c r="E38" s="41"/>
    </row>
    <row r="39" spans="1:5" x14ac:dyDescent="0.2">
      <c r="A39" s="39" t="s">
        <v>38</v>
      </c>
      <c r="B39" s="40">
        <v>60</v>
      </c>
      <c r="C39" s="40"/>
      <c r="D39" s="40">
        <v>60</v>
      </c>
      <c r="E39" s="41"/>
    </row>
    <row r="40" spans="1:5" x14ac:dyDescent="0.2">
      <c r="A40" s="39" t="s">
        <v>31</v>
      </c>
      <c r="B40" s="40">
        <v>180</v>
      </c>
      <c r="C40" s="40"/>
      <c r="D40" s="40">
        <f t="shared" si="0"/>
        <v>180</v>
      </c>
      <c r="E40" s="66"/>
    </row>
    <row r="41" spans="1:5" x14ac:dyDescent="0.2">
      <c r="A41" s="39" t="s">
        <v>32</v>
      </c>
      <c r="B41" s="40">
        <f>170*1.13</f>
        <v>192.1</v>
      </c>
      <c r="C41" s="40"/>
      <c r="D41" s="40">
        <f t="shared" si="0"/>
        <v>192.1</v>
      </c>
      <c r="E41" s="41"/>
    </row>
    <row r="42" spans="1:5" x14ac:dyDescent="0.2">
      <c r="A42" s="39" t="s">
        <v>54</v>
      </c>
      <c r="B42" s="40">
        <f>80*1.13</f>
        <v>90.399999999999991</v>
      </c>
      <c r="C42" s="40"/>
      <c r="D42" s="40">
        <f t="shared" si="0"/>
        <v>90.399999999999991</v>
      </c>
      <c r="E42" s="41"/>
    </row>
    <row r="43" spans="1:5" ht="12" customHeight="1" x14ac:dyDescent="0.2">
      <c r="A43" s="20" t="s">
        <v>33</v>
      </c>
      <c r="B43" s="63"/>
      <c r="C43" s="63"/>
      <c r="D43" s="63"/>
      <c r="E43" s="64"/>
    </row>
    <row r="44" spans="1:5" ht="14" customHeight="1" x14ac:dyDescent="0.2">
      <c r="A44" s="67" t="s">
        <v>17</v>
      </c>
      <c r="B44" s="68">
        <v>22</v>
      </c>
      <c r="C44" s="68">
        <v>22</v>
      </c>
      <c r="D44" s="68">
        <f t="shared" ref="D44:D49" si="1">B44-C44</f>
        <v>0</v>
      </c>
      <c r="E44" s="69"/>
    </row>
    <row r="45" spans="1:5" ht="14" customHeight="1" x14ac:dyDescent="0.2">
      <c r="A45" s="70" t="s">
        <v>18</v>
      </c>
      <c r="B45" s="71">
        <v>1552.16</v>
      </c>
      <c r="C45" s="71"/>
      <c r="D45" s="68">
        <f t="shared" si="1"/>
        <v>1552.16</v>
      </c>
      <c r="E45" s="72"/>
    </row>
    <row r="46" spans="1:5" x14ac:dyDescent="0.2">
      <c r="A46" s="42" t="s">
        <v>37</v>
      </c>
      <c r="B46" s="43">
        <v>260</v>
      </c>
      <c r="C46" s="43">
        <v>256.06</v>
      </c>
      <c r="D46" s="43">
        <f t="shared" si="1"/>
        <v>3.9399999999999977</v>
      </c>
      <c r="E46" s="44"/>
    </row>
    <row r="47" spans="1:5" x14ac:dyDescent="0.2">
      <c r="A47" s="39" t="s">
        <v>9</v>
      </c>
      <c r="B47" s="40">
        <v>750</v>
      </c>
      <c r="C47" s="40"/>
      <c r="D47" s="40">
        <f t="shared" si="1"/>
        <v>750</v>
      </c>
      <c r="E47" s="41"/>
    </row>
    <row r="48" spans="1:5" x14ac:dyDescent="0.2">
      <c r="A48" s="31" t="s">
        <v>40</v>
      </c>
      <c r="B48" s="32">
        <v>200</v>
      </c>
      <c r="C48" s="32"/>
      <c r="D48" s="40">
        <f t="shared" si="1"/>
        <v>200</v>
      </c>
      <c r="E48" s="65"/>
    </row>
    <row r="49" spans="1:5" x14ac:dyDescent="0.2">
      <c r="A49" s="31" t="s">
        <v>34</v>
      </c>
      <c r="B49" s="32">
        <v>50</v>
      </c>
      <c r="C49" s="32"/>
      <c r="D49" s="32">
        <f t="shared" si="1"/>
        <v>50</v>
      </c>
      <c r="E49" s="65"/>
    </row>
    <row r="50" spans="1:5" ht="12" customHeight="1" x14ac:dyDescent="0.2">
      <c r="A50" s="20" t="s">
        <v>36</v>
      </c>
      <c r="B50" s="63"/>
      <c r="C50" s="63"/>
      <c r="D50" s="63"/>
      <c r="E50" s="64"/>
    </row>
    <row r="51" spans="1:5" x14ac:dyDescent="0.2">
      <c r="A51" s="42" t="s">
        <v>41</v>
      </c>
      <c r="B51" s="43">
        <v>3500</v>
      </c>
      <c r="C51" s="43"/>
      <c r="D51" s="43">
        <f t="shared" ref="D51:D57" si="2">B51-C51</f>
        <v>3500</v>
      </c>
      <c r="E51" s="44"/>
    </row>
    <row r="52" spans="1:5" x14ac:dyDescent="0.2">
      <c r="A52" s="39" t="s">
        <v>42</v>
      </c>
      <c r="B52" s="40">
        <v>60</v>
      </c>
      <c r="C52" s="40"/>
      <c r="D52" s="40">
        <f t="shared" si="2"/>
        <v>60</v>
      </c>
      <c r="E52" s="41"/>
    </row>
    <row r="53" spans="1:5" x14ac:dyDescent="0.2">
      <c r="A53" s="31" t="s">
        <v>13</v>
      </c>
      <c r="B53" s="32">
        <v>2000</v>
      </c>
      <c r="C53" s="32"/>
      <c r="D53" s="32">
        <f t="shared" si="2"/>
        <v>2000</v>
      </c>
      <c r="E53" s="65"/>
    </row>
    <row r="54" spans="1:5" x14ac:dyDescent="0.2">
      <c r="A54" s="31" t="s">
        <v>12</v>
      </c>
      <c r="B54" s="32">
        <v>50</v>
      </c>
      <c r="C54" s="32"/>
      <c r="D54" s="32">
        <f t="shared" si="2"/>
        <v>50</v>
      </c>
      <c r="E54" s="65"/>
    </row>
    <row r="55" spans="1:5" x14ac:dyDescent="0.2">
      <c r="A55" s="31" t="s">
        <v>43</v>
      </c>
      <c r="B55" s="32">
        <v>1000</v>
      </c>
      <c r="C55" s="32"/>
      <c r="D55" s="32">
        <f t="shared" si="2"/>
        <v>1000</v>
      </c>
      <c r="E55" s="65"/>
    </row>
    <row r="56" spans="1:5" x14ac:dyDescent="0.2">
      <c r="A56" s="31" t="s">
        <v>46</v>
      </c>
      <c r="B56" s="32">
        <v>250</v>
      </c>
      <c r="C56" s="32"/>
      <c r="D56" s="32">
        <f t="shared" si="2"/>
        <v>250</v>
      </c>
      <c r="E56" s="65"/>
    </row>
    <row r="57" spans="1:5" x14ac:dyDescent="0.2">
      <c r="A57" s="31" t="s">
        <v>47</v>
      </c>
      <c r="B57" s="32">
        <v>50</v>
      </c>
      <c r="C57" s="32"/>
      <c r="D57" s="32">
        <f t="shared" si="2"/>
        <v>50</v>
      </c>
      <c r="E57" s="65"/>
    </row>
    <row r="58" spans="1:5" x14ac:dyDescent="0.2">
      <c r="A58" s="31" t="s">
        <v>45</v>
      </c>
      <c r="B58" s="32">
        <v>250</v>
      </c>
      <c r="C58" s="32"/>
      <c r="D58" s="32">
        <f>B58-C58</f>
        <v>250</v>
      </c>
      <c r="E58" s="65"/>
    </row>
    <row r="59" spans="1:5" x14ac:dyDescent="0.2">
      <c r="A59" s="39" t="s">
        <v>35</v>
      </c>
      <c r="B59" s="40">
        <v>50</v>
      </c>
      <c r="C59" s="40"/>
      <c r="D59" s="40">
        <f>B59-C59</f>
        <v>50</v>
      </c>
      <c r="E59" s="41"/>
    </row>
    <row r="60" spans="1:5" ht="12" customHeight="1" x14ac:dyDescent="0.2">
      <c r="A60" s="20" t="s">
        <v>10</v>
      </c>
      <c r="B60" s="63"/>
      <c r="C60" s="63"/>
      <c r="D60" s="63"/>
      <c r="E60" s="64"/>
    </row>
    <row r="61" spans="1:5" x14ac:dyDescent="0.2">
      <c r="A61" s="42" t="s">
        <v>10</v>
      </c>
      <c r="B61" s="43">
        <v>100</v>
      </c>
      <c r="C61" s="43"/>
      <c r="D61" s="43">
        <f>B61-C61</f>
        <v>100</v>
      </c>
      <c r="E61" s="44"/>
    </row>
    <row r="62" spans="1:5" x14ac:dyDescent="0.2">
      <c r="A62" s="73" t="s">
        <v>8</v>
      </c>
      <c r="B62" s="74">
        <f>SUM(B33:B61)</f>
        <v>11612.060000000001</v>
      </c>
      <c r="C62" s="74">
        <f>SUM(C33:C61)</f>
        <v>376.82</v>
      </c>
      <c r="D62" s="74">
        <f>SUM(D33:D61)</f>
        <v>11235.24</v>
      </c>
      <c r="E62" s="75"/>
    </row>
    <row r="63" spans="1:5" x14ac:dyDescent="0.2">
      <c r="A63" s="8"/>
      <c r="B63" s="9"/>
      <c r="C63" s="9"/>
      <c r="D63" s="9"/>
      <c r="E63" s="10"/>
    </row>
    <row r="64" spans="1:5" s="79" customFormat="1" ht="18" customHeight="1" x14ac:dyDescent="0.2">
      <c r="A64" s="76" t="s">
        <v>6</v>
      </c>
      <c r="B64" s="77">
        <f>B29-B62</f>
        <v>938.03999999999905</v>
      </c>
      <c r="C64" s="77">
        <f>C29-C62</f>
        <v>-376.82</v>
      </c>
      <c r="D64" s="77">
        <f>D29-D62</f>
        <v>1314.8600000000006</v>
      </c>
      <c r="E64" s="78"/>
    </row>
  </sheetData>
  <phoneticPr fontId="3" type="noConversion"/>
  <pageMargins left="0.70000000000000007" right="0.70000000000000007" top="0.75000000000000011" bottom="0.75000000000000011" header="0.30000000000000004" footer="0.3000000000000000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 Budget 16-17</vt:lpstr>
    </vt:vector>
  </TitlesOfParts>
  <Company>Updatesofts.com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MATRIXBK</dc:creator>
  <cp:lastModifiedBy>Microsoft Office User</cp:lastModifiedBy>
  <cp:lastPrinted>2015-09-14T15:37:14Z</cp:lastPrinted>
  <dcterms:created xsi:type="dcterms:W3CDTF">2010-09-19T01:50:30Z</dcterms:created>
  <dcterms:modified xsi:type="dcterms:W3CDTF">2016-11-11T22:08:10Z</dcterms:modified>
</cp:coreProperties>
</file>